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<sst xmlns="http://schemas.openxmlformats.org/spreadsheetml/2006/main" count="28" uniqueCount="23">
  <si>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HRM IR-17</t>
  </si>
  <si>
    <t>Calculation of energy price for 70W and 100W HPS streetlights</t>
  </si>
  <si>
    <t>Demand Charge</t>
  </si>
  <si>
    <t>1st Block Energy Charge @ 200 kW.h</t>
  </si>
  <si>
    <t>All Additional kW.h Energy Charge</t>
  </si>
  <si>
    <t>Proposed 2012 Rates</t>
  </si>
  <si>
    <t>Demand</t>
  </si>
  <si>
    <t>Ballast</t>
  </si>
  <si>
    <t>1st Block</t>
  </si>
  <si>
    <t>Wattage</t>
  </si>
  <si>
    <t>in KW</t>
  </si>
  <si>
    <t>%</t>
  </si>
  <si>
    <t>incl. Ballast</t>
  </si>
  <si>
    <t>Charge</t>
  </si>
  <si>
    <t>Energy</t>
  </si>
  <si>
    <t>Energy Chg.</t>
  </si>
  <si>
    <t>Light Type</t>
  </si>
  <si>
    <t>70W HPS</t>
  </si>
  <si>
    <t>100W HPS</t>
  </si>
  <si>
    <t>Energy Per</t>
  </si>
  <si>
    <t>Month</t>
  </si>
  <si>
    <t>Total Monthly</t>
  </si>
  <si>
    <t>All Additional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</si>
</sst>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$-1009]#,##0.00"/>
    <numFmt numFmtId="166" formatCode="0.0%"/>
    <numFmt numFmtId="167" formatCode="0.000"/>
    <numFmt numFmtId="168" formatCode="&quot;$&quot;#,##0.00"/>
    <numFmt numFmtId="169" formatCode="&quot;$&quot;#,##0.000"/>
    <numFmt numFmtId="170" formatCode="&quot;$&quot;#,##0.0000"/>
    <numFmt numFmtId="171" formatCode="0.00000"/>
    <numFmt numFmtId="172" formatCode="0.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70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0.8515625" style="0" customWidth="1"/>
    <col min="2" max="3" width="8.57421875" style="0" bestFit="1" customWidth="1"/>
    <col min="4" max="4" width="7.140625" style="0" bestFit="1" customWidth="1"/>
    <col min="5" max="5" width="11.57421875" style="0" bestFit="1" customWidth="1"/>
    <col min="6" max="6" width="12.00390625" style="0" customWidth="1"/>
    <col min="7" max="7" width="8.57421875" style="0" bestFit="1" customWidth="1"/>
    <col min="8" max="8" width="7.28125" style="0" bestFit="1" customWidth="1"/>
    <col min="9" max="9" width="12.00390625" style="0" bestFit="1" customWidth="1"/>
    <col min="10" max="10" width="1.421875" style="0" customWidth="1"/>
    <col min="11" max="11" width="7.28125" style="0" bestFit="1" customWidth="1"/>
    <col min="12" max="12" width="7.57421875" style="0" bestFit="1" customWidth="1"/>
    <col min="13" max="13" width="13.421875" style="0" bestFit="1" customWidth="1"/>
    <col min="14" max="15" width="20.8515625" style="0" customWidth="1"/>
  </cols>
  <sheetData>
    <row r="1" spans="1:2" ht="12.75">
      <c r="A1" s="1" t="s">
        <v>0</v>
      </c>
      <c r="B1" s="1"/>
    </row>
    <row r="3" spans="1:2" ht="12.75">
      <c r="A3" s="1" t="s">
        <v>1</v>
      </c>
      <c r="B3" s="1"/>
    </row>
    <row r="6" ht="26.25" thickBot="1">
      <c r="F6" s="2" t="s">
        <v>5</v>
      </c>
    </row>
    <row r="7" spans="1:6" ht="13.5" thickBot="1">
      <c r="A7" t="s">
        <v>2</v>
      </c>
      <c r="F7" s="8">
        <v>10.221</v>
      </c>
    </row>
    <row r="8" spans="1:6" ht="13.5" thickBot="1">
      <c r="A8" t="s">
        <v>3</v>
      </c>
      <c r="F8" s="7">
        <v>0.11688</v>
      </c>
    </row>
    <row r="9" spans="1:6" ht="13.5" thickBot="1">
      <c r="A9" t="s">
        <v>4</v>
      </c>
      <c r="F9" s="7">
        <v>0.0776</v>
      </c>
    </row>
    <row r="10" ht="12.75">
      <c r="F10" s="3"/>
    </row>
    <row r="11" spans="1:13" s="5" customFormat="1" ht="12.75">
      <c r="A11" s="4"/>
      <c r="B11" s="4"/>
      <c r="C11" s="4" t="s">
        <v>6</v>
      </c>
      <c r="D11" s="4" t="s">
        <v>7</v>
      </c>
      <c r="E11" s="4" t="s">
        <v>6</v>
      </c>
      <c r="F11" s="4" t="s">
        <v>19</v>
      </c>
      <c r="G11" s="4" t="s">
        <v>6</v>
      </c>
      <c r="H11" s="16" t="s">
        <v>8</v>
      </c>
      <c r="I11" s="16"/>
      <c r="J11" s="15"/>
      <c r="K11" s="16" t="s">
        <v>22</v>
      </c>
      <c r="L11" s="16"/>
      <c r="M11" s="4" t="s">
        <v>21</v>
      </c>
    </row>
    <row r="12" spans="1:13" s="5" customFormat="1" ht="12.75">
      <c r="A12" s="4" t="s">
        <v>16</v>
      </c>
      <c r="B12" s="4" t="s">
        <v>9</v>
      </c>
      <c r="C12" s="4" t="s">
        <v>10</v>
      </c>
      <c r="D12" s="4" t="s">
        <v>11</v>
      </c>
      <c r="E12" s="4" t="s">
        <v>12</v>
      </c>
      <c r="F12" s="4" t="s">
        <v>20</v>
      </c>
      <c r="G12" s="4" t="s">
        <v>13</v>
      </c>
      <c r="H12" s="4" t="s">
        <v>14</v>
      </c>
      <c r="I12" s="4" t="s">
        <v>15</v>
      </c>
      <c r="J12" s="4"/>
      <c r="K12" s="4" t="s">
        <v>14</v>
      </c>
      <c r="L12" s="4" t="s">
        <v>13</v>
      </c>
      <c r="M12" s="4" t="s">
        <v>13</v>
      </c>
    </row>
    <row r="13" spans="2:13" ht="12.75">
      <c r="B13" s="9"/>
      <c r="C13" s="9"/>
      <c r="D13" s="9"/>
      <c r="E13" s="9"/>
      <c r="F13" s="14"/>
      <c r="G13" s="14"/>
      <c r="H13" s="14"/>
      <c r="I13" s="14"/>
      <c r="J13" s="14"/>
      <c r="K13" s="14"/>
      <c r="L13" s="14"/>
      <c r="M13" s="14"/>
    </row>
    <row r="14" spans="1:14" ht="12.75">
      <c r="A14" t="s">
        <v>17</v>
      </c>
      <c r="B14" s="9">
        <v>70</v>
      </c>
      <c r="C14" s="10">
        <f>B14/1000</f>
        <v>0.07</v>
      </c>
      <c r="D14" s="11">
        <v>0.37</v>
      </c>
      <c r="E14" s="12">
        <f>(+C14*D14)+C14</f>
        <v>0.09590000000000001</v>
      </c>
      <c r="F14" s="9">
        <f>ROUND((+$E14*4000)/12,0)</f>
        <v>32</v>
      </c>
      <c r="G14" s="13">
        <f>E14*$F$7</f>
        <v>0.9801939000000002</v>
      </c>
      <c r="H14" s="9">
        <f>ROUND(IF((E14*200)&gt;F14,F14,(E14*200)),0)</f>
        <v>19</v>
      </c>
      <c r="I14" s="13">
        <f>H14*$F$8</f>
        <v>2.22072</v>
      </c>
      <c r="J14" s="13"/>
      <c r="K14" s="9">
        <f>F14-H14</f>
        <v>13</v>
      </c>
      <c r="L14" s="13">
        <f>K14*$F$9</f>
        <v>1.0088</v>
      </c>
      <c r="M14" s="13">
        <f>G14+I14+L14</f>
        <v>4.209713900000001</v>
      </c>
      <c r="N14" s="6"/>
    </row>
    <row r="15" spans="2:14" ht="12.75"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</row>
    <row r="16" spans="1:14" ht="12.75">
      <c r="A16" t="s">
        <v>18</v>
      </c>
      <c r="B16" s="9">
        <v>100</v>
      </c>
      <c r="C16" s="10">
        <f>B16/1000</f>
        <v>0.1</v>
      </c>
      <c r="D16" s="11">
        <v>0.35</v>
      </c>
      <c r="E16" s="12">
        <f>(+C16*D16)+C16</f>
        <v>0.135</v>
      </c>
      <c r="F16" s="9">
        <f>ROUND((+$E16*4000)/12,0)</f>
        <v>45</v>
      </c>
      <c r="G16" s="13">
        <f>E16*$F$7</f>
        <v>1.3798350000000001</v>
      </c>
      <c r="H16" s="9">
        <f>ROUND(IF((E16*200)&gt;F16,F16,(E16*200)),0)</f>
        <v>27</v>
      </c>
      <c r="I16" s="13">
        <f>H16*$F$8</f>
        <v>3.15576</v>
      </c>
      <c r="J16" s="13"/>
      <c r="K16" s="9">
        <f>F16-H16</f>
        <v>18</v>
      </c>
      <c r="L16" s="13">
        <f>K16*$F$9</f>
        <v>1.3968</v>
      </c>
      <c r="M16" s="13">
        <f>G16+I16+L16</f>
        <v>5.932395</v>
      </c>
      <c r="N16" s="6"/>
    </row>
    <row r="17" spans="2:14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6"/>
    </row>
    <row r="18" spans="2:14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6"/>
    </row>
    <row r="19" spans="2:14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6"/>
    </row>
    <row r="20" spans="2:13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</sheetData>
  <sheetProtection/>
  <mergeCells count="2">
    <mergeCell ref="K11:L11"/>
    <mergeCell ref="H11:I1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AJ111</dc:creator>
  <cp:keywords/>
  <dc:description/>
  <cp:lastModifiedBy>GERRIOR, BRANDY</cp:lastModifiedBy>
  <cp:lastPrinted>2011-06-16T16:40:01Z</cp:lastPrinted>
  <dcterms:created xsi:type="dcterms:W3CDTF">2011-06-16T15:43:31Z</dcterms:created>
  <dcterms:modified xsi:type="dcterms:W3CDTF">2011-06-19T16:22:23Z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ive Edi">
    <vt:lpwstr>Select...</vt:lpwstr>
  </property>
  <property fmtid="{D5CDD505-2E9C-101B-9397-08002B2CF9AE}" pid="4" name="Confidenti">
    <vt:lpwstr>Non-Confidential</vt:lpwstr>
  </property>
  <property fmtid="{D5CDD505-2E9C-101B-9397-08002B2CF9AE}" pid="5" name="Doc for Reviewe">
    <vt:lpwstr>0</vt:lpwstr>
  </property>
  <property fmtid="{D5CDD505-2E9C-101B-9397-08002B2CF9AE}" pid="6" name="ContentTy">
    <vt:lpwstr>Document</vt:lpwstr>
  </property>
  <property fmtid="{D5CDD505-2E9C-101B-9397-08002B2CF9AE}" pid="7" name="Ownersh">
    <vt:lpwstr>8) Sign-Off</vt:lpwstr>
  </property>
  <property fmtid="{D5CDD505-2E9C-101B-9397-08002B2CF9AE}" pid="8" name="File Electronicall">
    <vt:lpwstr>1</vt:lpwstr>
  </property>
  <property fmtid="{D5CDD505-2E9C-101B-9397-08002B2CF9AE}" pid="9" name="Assigned t">
    <vt:lpwstr>48</vt:lpwstr>
  </property>
  <property fmtid="{D5CDD505-2E9C-101B-9397-08002B2CF9AE}" pid="10" name="display_urn:schemas-microsoft-com:office:office#Assigned_x0020_t">
    <vt:lpwstr>GRUS, VOYTEK</vt:lpwstr>
  </property>
  <property fmtid="{D5CDD505-2E9C-101B-9397-08002B2CF9AE}" pid="11" name="Ord">
    <vt:lpwstr>173600.000000000</vt:lpwstr>
  </property>
  <property fmtid="{D5CDD505-2E9C-101B-9397-08002B2CF9AE}" pid="12" name="Date Rec">
    <vt:lpwstr>2011-06-13T00:00:00Z</vt:lpwstr>
  </property>
  <property fmtid="{D5CDD505-2E9C-101B-9397-08002B2CF9AE}" pid="13" name="Date Due to OI (9a">
    <vt:lpwstr>2011-06-20T00:00:00Z</vt:lpwstr>
  </property>
  <property fmtid="{D5CDD505-2E9C-101B-9397-08002B2CF9AE}" pid="14" name="Date for Sign-o">
    <vt:lpwstr>2011-06-23T00:00:00Z</vt:lpwstr>
  </property>
  <property fmtid="{D5CDD505-2E9C-101B-9397-08002B2CF9AE}" pid="15" name="File Da">
    <vt:lpwstr>2011-06-27T00:00:00Z</vt:lpwstr>
  </property>
  <property fmtid="{D5CDD505-2E9C-101B-9397-08002B2CF9AE}" pid="16" name="display_urn:schemas-microsoft-com:office:office#Edit">
    <vt:lpwstr>WOOD, TIM</vt:lpwstr>
  </property>
  <property fmtid="{D5CDD505-2E9C-101B-9397-08002B2CF9AE}" pid="17" name="xd_Signatu">
    <vt:lpwstr/>
  </property>
  <property fmtid="{D5CDD505-2E9C-101B-9397-08002B2CF9AE}" pid="18" name="TemplateU">
    <vt:lpwstr/>
  </property>
  <property fmtid="{D5CDD505-2E9C-101B-9397-08002B2CF9AE}" pid="19" name="xd_Prog">
    <vt:lpwstr/>
  </property>
  <property fmtid="{D5CDD505-2E9C-101B-9397-08002B2CF9AE}" pid="20" name="display_urn:schemas-microsoft-com:office:office#Auth">
    <vt:lpwstr>GERRIOR, BRANDY</vt:lpwstr>
  </property>
  <property fmtid="{D5CDD505-2E9C-101B-9397-08002B2CF9AE}" pid="21" name="ContentType">
    <vt:lpwstr>0x010100F2A4A1ED2AA89C498F3FA451F809D249</vt:lpwstr>
  </property>
  <property fmtid="{D5CDD505-2E9C-101B-9397-08002B2CF9AE}" pid="22" name="_SourceU">
    <vt:lpwstr/>
  </property>
  <property fmtid="{D5CDD505-2E9C-101B-9397-08002B2CF9AE}" pid="23" name="_SharedFileInd">
    <vt:lpwstr/>
  </property>
</Properties>
</file>